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ate1904="1"/>
  <mc:AlternateContent xmlns:mc="http://schemas.openxmlformats.org/markup-compatibility/2006">
    <mc:Choice Requires="x15">
      <x15ac:absPath xmlns:x15ac="http://schemas.microsoft.com/office/spreadsheetml/2010/11/ac" url="/Users/lyndsayriedel/Downloads/"/>
    </mc:Choice>
  </mc:AlternateContent>
  <xr:revisionPtr revIDLastSave="0" documentId="13_ncr:1_{FC68815F-5CAB-4642-AF5E-8FAE91B34247}" xr6:coauthVersionLast="41" xr6:coauthVersionMax="41" xr10:uidLastSave="{00000000-0000-0000-0000-000000000000}"/>
  <bookViews>
    <workbookView showHorizontalScroll="0" showVerticalScroll="0" xWindow="11700" yWindow="460" windowWidth="17100" windowHeight="16240" tabRatio="500" xr2:uid="{00000000-000D-0000-FFFF-FFFF00000000}"/>
  </bookViews>
  <sheets>
    <sheet name="AV &amp; AR Calculators" sheetId="1" r:id="rId1"/>
  </sheets>
  <definedNames>
    <definedName name="_xlnm.Print_Area" localSheetId="0">'AV &amp; AR Calculators'!$A$1:$L$40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H21" i="1"/>
  <c r="K24" i="1"/>
  <c r="K25" i="1"/>
  <c r="K26" i="1"/>
  <c r="H27" i="1"/>
  <c r="K28" i="1"/>
  <c r="H33" i="1"/>
  <c r="H28" i="1"/>
  <c r="B20" i="1"/>
  <c r="B21" i="1"/>
  <c r="E24" i="1"/>
  <c r="E25" i="1"/>
  <c r="E26" i="1"/>
  <c r="B27" i="1"/>
  <c r="B28" i="1"/>
  <c r="E28" i="1"/>
  <c r="E30" i="1"/>
  <c r="B33" i="1"/>
</calcChain>
</file>

<file path=xl/sharedStrings.xml><?xml version="1.0" encoding="utf-8"?>
<sst xmlns="http://schemas.openxmlformats.org/spreadsheetml/2006/main" count="56" uniqueCount="36">
  <si>
    <t>Enter the vertical distance</t>
  </si>
  <si>
    <t>Enter the horizontal distance</t>
  </si>
  <si>
    <t>(Calculated Value)</t>
  </si>
  <si>
    <t>Enter nominal size or I.D. in inches</t>
  </si>
  <si>
    <t xml:space="preserve">*Rise:  </t>
  </si>
  <si>
    <t xml:space="preserve">*Run:  </t>
  </si>
  <si>
    <t xml:space="preserve">Slope:  </t>
  </si>
  <si>
    <t xml:space="preserve">*Pipe Size:  </t>
  </si>
  <si>
    <t xml:space="preserve">Valve Size:  </t>
  </si>
  <si>
    <t xml:space="preserve">Suggested   </t>
  </si>
  <si>
    <t xml:space="preserve">CFS:  </t>
  </si>
  <si>
    <t xml:space="preserve">* Indicates  </t>
  </si>
  <si>
    <t xml:space="preserve">required input.  </t>
  </si>
  <si>
    <t xml:space="preserve">  Size Calculator</t>
  </si>
  <si>
    <t xml:space="preserve">  Air Release Valve</t>
  </si>
  <si>
    <t>or to review special circumstances.</t>
  </si>
  <si>
    <t>These calculators are provided for convenient initial planning purposes only.</t>
  </si>
  <si>
    <t>entered in a common unit.</t>
  </si>
  <si>
    <t>Note: Rise and Run must be</t>
  </si>
  <si>
    <t xml:space="preserve">  Air Vacuum Valve</t>
  </si>
  <si>
    <t>Rise and Run values</t>
  </si>
  <si>
    <t>may not be negative.</t>
  </si>
  <si>
    <t>Enter the following values: Rise, Run, and Pipe Size</t>
  </si>
  <si>
    <t xml:space="preserve">(Use the most extreme slope at each value station and enter in common, </t>
  </si>
  <si>
    <t>positive units such as, feet, meters, yards, etc.)</t>
  </si>
  <si>
    <t xml:space="preserve">   piping system at 5 PSI or higher collapsing pressure</t>
  </si>
  <si>
    <t xml:space="preserve">   from a piping system</t>
  </si>
  <si>
    <r>
      <t xml:space="preserve">   Suggested size for a valve that </t>
    </r>
    <r>
      <rPr>
        <i/>
        <sz val="9"/>
        <color theme="0"/>
        <rFont val="Franklin Gothic Demi"/>
        <family val="2"/>
      </rPr>
      <t>EXHAUSTS</t>
    </r>
    <r>
      <rPr>
        <sz val="9"/>
        <color indexed="9"/>
        <rFont val="Franklin Gothic Book"/>
        <family val="2"/>
      </rPr>
      <t xml:space="preserve"> air</t>
    </r>
  </si>
  <si>
    <r>
      <t xml:space="preserve">   Suggested size for a valve that </t>
    </r>
    <r>
      <rPr>
        <b/>
        <i/>
        <sz val="9"/>
        <color theme="0"/>
        <rFont val="Franklin Gothic Demi"/>
        <family val="2"/>
      </rPr>
      <t>ADMITS</t>
    </r>
    <r>
      <rPr>
        <sz val="9"/>
        <color indexed="9"/>
        <rFont val="Franklin Gothic Book"/>
        <family val="2"/>
      </rPr>
      <t xml:space="preserve"> air into a</t>
    </r>
  </si>
  <si>
    <t xml:space="preserve">  For current catalog information, contact:</t>
  </si>
  <si>
    <t xml:space="preserve">  401 South Highland Ave., Aroura, IL 60506</t>
  </si>
  <si>
    <t xml:space="preserve">  P: 800.423.1323, www.prattvalve.com</t>
  </si>
  <si>
    <t>Consult a qualified engineer or contact us with specific application questions</t>
  </si>
  <si>
    <t xml:space="preserve">  Pratt Products</t>
  </si>
  <si>
    <r>
      <t>Sizing Calculations for Selecting AirPro Max</t>
    </r>
    <r>
      <rPr>
        <vertAlign val="superscript"/>
        <sz val="20"/>
        <color theme="0"/>
        <rFont val="Franklin Gothic Demi Cond"/>
        <family val="2"/>
      </rPr>
      <t>®</t>
    </r>
    <r>
      <rPr>
        <sz val="20"/>
        <color theme="0"/>
        <rFont val="Franklin Gothic Demi Cond"/>
        <family val="2"/>
      </rPr>
      <t xml:space="preserve"> Valves for </t>
    </r>
    <r>
      <rPr>
        <u/>
        <sz val="20"/>
        <color theme="0"/>
        <rFont val="Franklin Gothic Demi Cond"/>
        <family val="2"/>
      </rPr>
      <t>Potable Water Applications</t>
    </r>
  </si>
  <si>
    <t>These easy-to-use calculators suggest the appropriate size for each station of a piping system.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</si>
</sst>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;;;"/>
  </numFmts>
  <fonts count="35">
    <font>
      <sz val="10"/>
      <name val="Verdana"/>
    </font>
    <font>
      <sz val="8"/>
      <name val="Verdana"/>
      <family val="2"/>
    </font>
    <font>
      <sz val="10"/>
      <name val="Arial"/>
      <family val="2"/>
    </font>
    <font>
      <sz val="10"/>
      <name val="ITC Franklin Gothic Std Book"/>
    </font>
    <font>
      <b/>
      <sz val="10"/>
      <name val="ITC Franklin Gothic Std Book"/>
    </font>
    <font>
      <b/>
      <i/>
      <sz val="12"/>
      <color indexed="9"/>
      <name val="ITC Franklin Gothic Std Book"/>
    </font>
    <font>
      <sz val="10"/>
      <color indexed="8"/>
      <name val="ITC Franklin Gothic Std Book"/>
    </font>
    <font>
      <b/>
      <i/>
      <sz val="9"/>
      <name val="ITC Franklin Gothic Std Book"/>
    </font>
    <font>
      <b/>
      <sz val="9"/>
      <name val="ITC Franklin Gothic Std Book"/>
    </font>
    <font>
      <b/>
      <i/>
      <sz val="12"/>
      <color theme="0"/>
      <name val="ITC Franklin Gothic Std Book"/>
    </font>
    <font>
      <sz val="10"/>
      <name val="Franklin Gothic Book"/>
      <family val="2"/>
    </font>
    <font>
      <i/>
      <sz val="10"/>
      <name val="Franklin Gothic Book"/>
      <family val="2"/>
    </font>
    <font>
      <sz val="9"/>
      <name val="Franklin Gothic Book"/>
      <family val="2"/>
    </font>
    <font>
      <sz val="9"/>
      <name val="Franklin Gothic Demi"/>
      <family val="2"/>
    </font>
    <font>
      <b/>
      <sz val="10"/>
      <name val="Franklin Gothic Book"/>
      <family val="2"/>
    </font>
    <font>
      <b/>
      <sz val="10"/>
      <name val="Franklin Gothic Demi"/>
      <family val="2"/>
    </font>
    <font>
      <i/>
      <sz val="9"/>
      <color theme="0"/>
      <name val="Franklin Gothic Book"/>
      <family val="2"/>
    </font>
    <font>
      <i/>
      <sz val="9"/>
      <color theme="0"/>
      <name val="Franklin Gothic Demi"/>
      <family val="2"/>
    </font>
    <font>
      <sz val="10"/>
      <color rgb="FFF5333F"/>
      <name val="ITC Franklin Gothic Std Book"/>
      <family val="1"/>
    </font>
    <font>
      <sz val="12"/>
      <color rgb="FFF5333F"/>
      <name val="Franklin Gothic Demi Cond"/>
      <family val="2"/>
    </font>
    <font>
      <b/>
      <sz val="14"/>
      <color theme="0"/>
      <name val="Franklin Gothic Book"/>
      <family val="1"/>
    </font>
    <font>
      <sz val="14"/>
      <name val="Arial"/>
      <family val="1"/>
    </font>
    <font>
      <sz val="14"/>
      <name val="Verdana"/>
      <family val="1"/>
    </font>
    <font>
      <sz val="20"/>
      <color theme="0"/>
      <name val="Franklin Gothic Demi Cond"/>
      <family val="1"/>
    </font>
    <font>
      <vertAlign val="superscript"/>
      <sz val="20"/>
      <color theme="0"/>
      <name val="Franklin Gothic Demi Cond"/>
      <family val="2"/>
    </font>
    <font>
      <sz val="20"/>
      <color theme="0"/>
      <name val="Franklin Gothic Demi Cond"/>
      <family val="2"/>
    </font>
    <font>
      <u/>
      <sz val="20"/>
      <color theme="0"/>
      <name val="Franklin Gothic Demi Cond"/>
      <family val="2"/>
    </font>
    <font>
      <sz val="20"/>
      <color indexed="10"/>
      <name val="Arial"/>
      <family val="1"/>
    </font>
    <font>
      <sz val="20"/>
      <color indexed="10"/>
      <name val="Verdana"/>
      <family val="1"/>
    </font>
    <font>
      <sz val="14"/>
      <color theme="0"/>
      <name val="Franklin Gothic Demi"/>
      <family val="2"/>
    </font>
    <font>
      <sz val="9"/>
      <color indexed="9"/>
      <name val="Franklin Gothic Book"/>
      <family val="2"/>
    </font>
    <font>
      <b/>
      <i/>
      <sz val="9"/>
      <color theme="0"/>
      <name val="Franklin Gothic Demi"/>
      <family val="2"/>
    </font>
    <font>
      <sz val="10"/>
      <color indexed="9"/>
      <name val="Franklin Gothic Demi"/>
      <family val="2"/>
    </font>
    <font>
      <sz val="10"/>
      <color indexed="8"/>
      <name val="Franklin Gothic Demi"/>
      <family val="2"/>
    </font>
    <font>
      <b/>
      <i/>
      <sz val="9"/>
      <name val="Franklin Gothic Demi"/>
      <family val="2"/>
    </font>
  </fonts>
  <fills count="10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5333F"/>
        <bgColor indexed="64"/>
      </patternFill>
    </fill>
    <fill>
      <patternFill patternType="solid">
        <fgColor rgb="FF54565A"/>
        <bgColor indexed="64"/>
      </patternFill>
    </fill>
    <fill>
      <patternFill patternType="solid">
        <fgColor rgb="FFDDDD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A969A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4" borderId="0" xfId="0" applyFill="1"/>
    <xf numFmtId="0" fontId="0" fillId="2" borderId="0" xfId="0" applyFill="1"/>
    <xf numFmtId="0" fontId="2" fillId="6" borderId="0" xfId="0" applyFont="1" applyFill="1" applyBorder="1"/>
    <xf numFmtId="0" fontId="2" fillId="6" borderId="2" xfId="0" applyFont="1" applyFill="1" applyBorder="1"/>
    <xf numFmtId="0" fontId="2" fillId="6" borderId="1" xfId="0" applyFont="1" applyFill="1" applyBorder="1"/>
    <xf numFmtId="0" fontId="3" fillId="0" borderId="1" xfId="0" applyFont="1" applyBorder="1"/>
    <xf numFmtId="0" fontId="3" fillId="0" borderId="0" xfId="0" applyFont="1" applyBorder="1"/>
    <xf numFmtId="0" fontId="3" fillId="0" borderId="2" xfId="0" applyFont="1" applyBorder="1"/>
    <xf numFmtId="0" fontId="3" fillId="0" borderId="0" xfId="0" applyFont="1"/>
    <xf numFmtId="0" fontId="3" fillId="7" borderId="0" xfId="0" applyFont="1" applyFill="1" applyProtection="1">
      <protection hidden="1"/>
    </xf>
    <xf numFmtId="0" fontId="3" fillId="7" borderId="2" xfId="0" applyFont="1" applyFill="1" applyBorder="1" applyProtection="1">
      <protection hidden="1"/>
    </xf>
    <xf numFmtId="165" fontId="3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0" fontId="8" fillId="7" borderId="0" xfId="0" applyNumberFormat="1" applyFont="1" applyFill="1" applyProtection="1">
      <protection hidden="1"/>
    </xf>
    <xf numFmtId="0" fontId="8" fillId="7" borderId="0" xfId="0" applyFont="1" applyFill="1" applyBorder="1" applyProtection="1">
      <protection hidden="1"/>
    </xf>
    <xf numFmtId="0" fontId="8" fillId="7" borderId="0" xfId="0" applyNumberFormat="1" applyFont="1" applyFill="1" applyBorder="1" applyProtection="1">
      <protection hidden="1"/>
    </xf>
    <xf numFmtId="0" fontId="4" fillId="7" borderId="0" xfId="0" applyFont="1" applyFill="1" applyProtection="1">
      <protection hidden="1"/>
    </xf>
    <xf numFmtId="0" fontId="4" fillId="7" borderId="0" xfId="0" applyNumberFormat="1" applyFont="1" applyFill="1" applyProtection="1">
      <protection hidden="1"/>
    </xf>
    <xf numFmtId="165" fontId="4" fillId="7" borderId="0" xfId="0" applyNumberFormat="1" applyFont="1" applyFill="1" applyProtection="1">
      <protection hidden="1"/>
    </xf>
    <xf numFmtId="0" fontId="3" fillId="7" borderId="5" xfId="0" applyFont="1" applyFill="1" applyBorder="1" applyProtection="1">
      <protection hidden="1"/>
    </xf>
    <xf numFmtId="0" fontId="9" fillId="5" borderId="0" xfId="0" applyFont="1" applyFill="1" applyBorder="1" applyProtection="1">
      <protection hidden="1"/>
    </xf>
    <xf numFmtId="0" fontId="5" fillId="5" borderId="0" xfId="0" applyFont="1" applyFill="1" applyBorder="1" applyProtection="1">
      <protection hidden="1"/>
    </xf>
    <xf numFmtId="0" fontId="6" fillId="5" borderId="0" xfId="0" applyFont="1" applyFill="1" applyBorder="1" applyProtection="1">
      <protection hidden="1"/>
    </xf>
    <xf numFmtId="0" fontId="3" fillId="5" borderId="2" xfId="0" applyFont="1" applyFill="1" applyBorder="1"/>
    <xf numFmtId="0" fontId="3" fillId="5" borderId="0" xfId="0" applyFont="1" applyFill="1"/>
    <xf numFmtId="0" fontId="3" fillId="0" borderId="3" xfId="0" applyFont="1" applyBorder="1"/>
    <xf numFmtId="0" fontId="11" fillId="0" borderId="0" xfId="0" applyFont="1" applyBorder="1"/>
    <xf numFmtId="0" fontId="12" fillId="0" borderId="1" xfId="0" applyFont="1" applyBorder="1"/>
    <xf numFmtId="0" fontId="13" fillId="0" borderId="1" xfId="0" applyFont="1" applyBorder="1"/>
    <xf numFmtId="0" fontId="14" fillId="8" borderId="9" xfId="0" applyFont="1" applyFill="1" applyBorder="1" applyAlignment="1" applyProtection="1">
      <alignment horizontal="right"/>
      <protection locked="0" hidden="1"/>
    </xf>
    <xf numFmtId="0" fontId="3" fillId="5" borderId="1" xfId="0" applyFont="1" applyFill="1" applyBorder="1"/>
    <xf numFmtId="0" fontId="0" fillId="7" borderId="0" xfId="0" applyFill="1"/>
    <xf numFmtId="0" fontId="15" fillId="8" borderId="9" xfId="0" applyFont="1" applyFill="1" applyBorder="1" applyAlignment="1" applyProtection="1">
      <alignment horizontal="center"/>
      <protection hidden="1"/>
    </xf>
    <xf numFmtId="0" fontId="7" fillId="7" borderId="4" xfId="0" applyFont="1" applyFill="1" applyBorder="1" applyProtection="1">
      <protection hidden="1"/>
    </xf>
    <xf numFmtId="0" fontId="3" fillId="7" borderId="4" xfId="0" applyFont="1" applyFill="1" applyBorder="1" applyProtection="1">
      <protection hidden="1"/>
    </xf>
    <xf numFmtId="0" fontId="0" fillId="6" borderId="1" xfId="0" applyFill="1" applyBorder="1"/>
    <xf numFmtId="0" fontId="18" fillId="8" borderId="0" xfId="0" applyFont="1" applyFill="1" applyBorder="1"/>
    <xf numFmtId="0" fontId="21" fillId="6" borderId="0" xfId="0" applyFont="1" applyFill="1" applyBorder="1"/>
    <xf numFmtId="0" fontId="21" fillId="6" borderId="2" xfId="0" applyFont="1" applyFill="1" applyBorder="1"/>
    <xf numFmtId="0" fontId="22" fillId="4" borderId="0" xfId="0" applyFont="1" applyFill="1"/>
    <xf numFmtId="0" fontId="22" fillId="2" borderId="0" xfId="0" applyFont="1" applyFill="1"/>
    <xf numFmtId="0" fontId="27" fillId="6" borderId="0" xfId="0" applyFont="1" applyFill="1" applyBorder="1"/>
    <xf numFmtId="0" fontId="27" fillId="6" borderId="2" xfId="0" applyFont="1" applyFill="1" applyBorder="1"/>
    <xf numFmtId="0" fontId="28" fillId="4" borderId="0" xfId="0" applyFont="1" applyFill="1"/>
    <xf numFmtId="0" fontId="28" fillId="3" borderId="0" xfId="0" applyFont="1" applyFill="1"/>
    <xf numFmtId="0" fontId="29" fillId="5" borderId="0" xfId="0" applyFont="1" applyFill="1" applyBorder="1" applyProtection="1">
      <protection hidden="1"/>
    </xf>
    <xf numFmtId="0" fontId="30" fillId="5" borderId="0" xfId="0" applyFont="1" applyFill="1" applyBorder="1" applyProtection="1">
      <protection hidden="1"/>
    </xf>
    <xf numFmtId="0" fontId="0" fillId="7" borderId="2" xfId="0" applyFill="1" applyBorder="1"/>
    <xf numFmtId="0" fontId="0" fillId="8" borderId="7" xfId="0" applyFill="1" applyBorder="1"/>
    <xf numFmtId="0" fontId="0" fillId="8" borderId="6" xfId="0" applyFill="1" applyBorder="1"/>
    <xf numFmtId="0" fontId="0" fillId="8" borderId="8" xfId="0" applyFill="1" applyBorder="1"/>
    <xf numFmtId="0" fontId="33" fillId="6" borderId="4" xfId="0" applyFont="1" applyFill="1" applyBorder="1" applyProtection="1">
      <protection hidden="1"/>
    </xf>
    <xf numFmtId="0" fontId="33" fillId="6" borderId="3" xfId="0" applyFont="1" applyFill="1" applyBorder="1" applyProtection="1">
      <protection hidden="1"/>
    </xf>
    <xf numFmtId="0" fontId="34" fillId="7" borderId="0" xfId="0" applyFont="1" applyFill="1" applyProtection="1">
      <protection hidden="1"/>
    </xf>
    <xf numFmtId="0" fontId="12" fillId="7" borderId="0" xfId="0" applyFont="1" applyFill="1" applyProtection="1">
      <protection hidden="1"/>
    </xf>
    <xf numFmtId="0" fontId="10" fillId="7" borderId="0" xfId="0" applyFont="1" applyFill="1" applyProtection="1">
      <protection hidden="1"/>
    </xf>
    <xf numFmtId="0" fontId="32" fillId="6" borderId="0" xfId="0" applyFont="1" applyFill="1" applyBorder="1" applyAlignment="1" applyProtection="1">
      <alignment horizontal="left" indent="1"/>
      <protection hidden="1"/>
    </xf>
    <xf numFmtId="0" fontId="33" fillId="6" borderId="0" xfId="0" applyFont="1" applyFill="1" applyBorder="1" applyAlignment="1" applyProtection="1">
      <alignment horizontal="left" indent="1"/>
      <protection hidden="1"/>
    </xf>
    <xf numFmtId="0" fontId="32" fillId="6" borderId="1" xfId="0" applyFont="1" applyFill="1" applyBorder="1" applyAlignment="1" applyProtection="1">
      <alignment horizontal="left" indent="1"/>
      <protection hidden="1"/>
    </xf>
    <xf numFmtId="0" fontId="33" fillId="6" borderId="1" xfId="0" applyFont="1" applyFill="1" applyBorder="1" applyAlignment="1" applyProtection="1">
      <alignment horizontal="left" indent="1"/>
      <protection hidden="1"/>
    </xf>
    <xf numFmtId="0" fontId="16" fillId="5" borderId="1" xfId="0" applyFont="1" applyFill="1" applyBorder="1" applyAlignment="1">
      <alignment horizontal="left" indent="1"/>
    </xf>
    <xf numFmtId="0" fontId="16" fillId="5" borderId="0" xfId="0" applyFont="1" applyFill="1" applyBorder="1" applyAlignment="1">
      <alignment horizontal="left" indent="1"/>
    </xf>
    <xf numFmtId="0" fontId="0" fillId="6" borderId="0" xfId="0" applyFill="1" applyBorder="1" applyAlignment="1">
      <alignment horizontal="left" indent="1"/>
    </xf>
    <xf numFmtId="0" fontId="23" fillId="6" borderId="1" xfId="0" applyFont="1" applyFill="1" applyBorder="1" applyAlignment="1">
      <alignment horizontal="left" indent="1"/>
    </xf>
    <xf numFmtId="0" fontId="20" fillId="6" borderId="1" xfId="0" applyFont="1" applyFill="1" applyBorder="1" applyAlignment="1">
      <alignment horizontal="left" indent="1"/>
    </xf>
    <xf numFmtId="0" fontId="19" fillId="8" borderId="1" xfId="0" applyFont="1" applyFill="1" applyBorder="1" applyAlignment="1">
      <alignment horizontal="left" indent="1"/>
    </xf>
    <xf numFmtId="0" fontId="10" fillId="0" borderId="1" xfId="0" applyFont="1" applyBorder="1" applyAlignment="1">
      <alignment horizontal="left" indent="1"/>
    </xf>
    <xf numFmtId="164" fontId="15" fillId="9" borderId="9" xfId="0" applyNumberFormat="1" applyFont="1" applyFill="1" applyBorder="1" applyProtection="1">
      <protection hidden="1"/>
    </xf>
    <xf numFmtId="2" fontId="15" fillId="9" borderId="9" xfId="0" applyNumberFormat="1" applyFont="1" applyFill="1" applyBorder="1" applyProtection="1">
      <protection hidden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A969A"/>
      <color rgb="FFDDDDDE"/>
      <color rgb="FFF5333F"/>
      <color rgb="FF5456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133350</xdr:rowOff>
    </xdr:from>
    <xdr:to>
      <xdr:col>3</xdr:col>
      <xdr:colOff>425450</xdr:colOff>
      <xdr:row>0</xdr:row>
      <xdr:rowOff>742950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97ED44-97D9-984D-A1A1-C3653F5C9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33350"/>
          <a:ext cx="2997200" cy="609600"/>
        </a:xfrm>
        <a:prstGeom prst="rect">
          <a:avLst/>
        </a:prstGeom>
      </xdr:spPr>
    </xdr:pic>
    <xdr:clientData/>
  </xdr:twoCellAnchor>
  <xdr:twoCellAnchor editAs="oneCell">
    <xdr:from>
      <xdr:col>7</xdr:col>
      <xdr:colOff>1644650</xdr:colOff>
      <xdr:row>35</xdr:row>
      <xdr:rowOff>86722</xdr:rowOff>
    </xdr:from>
    <xdr:to>
      <xdr:col>11</xdr:col>
      <xdr:colOff>63500</xdr:colOff>
      <xdr:row>38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C2E287A-08E2-764C-8D9A-2879E48C2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21550" y="7401922"/>
          <a:ext cx="1885950" cy="503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2"/>
  <sheetViews>
    <sheetView showGridLines="0" tabSelected="1" topLeftCell="A2" workbookViewId="0">
      <selection activeCell="C42" sqref="C42"/>
    </sheetView>
  </sheetViews>
  <sheetFormatPr baseColWidth="10" defaultColWidth="10.83203125" defaultRowHeight="13"/>
  <cols>
    <col min="1" max="1" width="12.1640625" customWidth="1"/>
    <col min="2" max="2" width="11.5" customWidth="1"/>
    <col min="3" max="3" width="12.83203125" customWidth="1"/>
    <col min="6" max="6" width="4.33203125" customWidth="1"/>
    <col min="7" max="7" width="12" customWidth="1"/>
    <col min="8" max="8" width="23.1640625" customWidth="1"/>
    <col min="9" max="9" width="2" customWidth="1"/>
    <col min="10" max="11" width="10.1640625" customWidth="1"/>
    <col min="12" max="12" width="5.5" customWidth="1"/>
  </cols>
  <sheetData>
    <row r="1" spans="1:30" ht="70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6"/>
    </row>
    <row r="2" spans="1:30" s="50" customFormat="1" ht="29" customHeight="1">
      <c r="A2" s="69" t="s">
        <v>34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8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</row>
    <row r="3" spans="1:30" s="46" customFormat="1" ht="20" customHeight="1">
      <c r="A3" s="70" t="s">
        <v>35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7" customFormat="1" ht="13" customHeight="1">
      <c r="A4" s="10"/>
      <c r="B4" s="8"/>
      <c r="C4" s="8"/>
      <c r="D4" s="8"/>
      <c r="E4" s="8"/>
      <c r="F4" s="8"/>
      <c r="G4" s="8"/>
      <c r="H4" s="8"/>
      <c r="I4" s="8"/>
      <c r="J4" s="8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1:30" ht="16">
      <c r="A6" s="71" t="s">
        <v>22</v>
      </c>
      <c r="B6" s="42"/>
      <c r="C6" s="42"/>
      <c r="D6" s="42"/>
      <c r="E6" s="12"/>
      <c r="F6" s="12"/>
      <c r="G6" s="12"/>
      <c r="H6" s="12"/>
      <c r="I6" s="12"/>
      <c r="J6" s="12"/>
      <c r="K6" s="12"/>
      <c r="L6" s="13"/>
    </row>
    <row r="7" spans="1:30">
      <c r="A7" s="72" t="s">
        <v>23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3"/>
    </row>
    <row r="8" spans="1:30">
      <c r="A8" s="72" t="s">
        <v>24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3"/>
    </row>
    <row r="9" spans="1:30">
      <c r="A9" s="11"/>
      <c r="B9" s="14"/>
      <c r="C9" s="14"/>
      <c r="D9" s="14"/>
      <c r="E9" s="14"/>
      <c r="F9" s="14"/>
      <c r="G9" s="14"/>
      <c r="H9" s="14"/>
      <c r="I9" s="14"/>
      <c r="J9" s="14"/>
      <c r="K9" s="14"/>
      <c r="L9" s="13"/>
    </row>
    <row r="10" spans="1:30" ht="18">
      <c r="A10" s="36"/>
      <c r="B10" s="51" t="s">
        <v>19</v>
      </c>
      <c r="C10" s="26"/>
      <c r="D10" s="27"/>
      <c r="E10" s="27"/>
      <c r="F10" s="30"/>
      <c r="G10" s="30"/>
      <c r="H10" s="51" t="s">
        <v>14</v>
      </c>
      <c r="I10" s="27"/>
      <c r="J10" s="27"/>
      <c r="K10" s="27"/>
      <c r="L10" s="29"/>
    </row>
    <row r="11" spans="1:30" ht="18" customHeight="1">
      <c r="A11" s="36"/>
      <c r="B11" s="51" t="s">
        <v>13</v>
      </c>
      <c r="C11" s="26"/>
      <c r="D11" s="27"/>
      <c r="E11" s="27"/>
      <c r="F11" s="30"/>
      <c r="G11" s="30"/>
      <c r="H11" s="51" t="s">
        <v>13</v>
      </c>
      <c r="I11" s="27"/>
      <c r="J11" s="27"/>
      <c r="K11" s="27"/>
      <c r="L11" s="29"/>
    </row>
    <row r="12" spans="1:30" ht="16">
      <c r="A12" s="36"/>
      <c r="B12" s="52" t="s">
        <v>28</v>
      </c>
      <c r="C12" s="28"/>
      <c r="D12" s="27"/>
      <c r="E12" s="27"/>
      <c r="F12" s="30"/>
      <c r="G12" s="30"/>
      <c r="H12" s="52" t="s">
        <v>27</v>
      </c>
      <c r="I12" s="28"/>
      <c r="J12" s="27"/>
      <c r="K12" s="27"/>
      <c r="L12" s="29"/>
    </row>
    <row r="13" spans="1:30" ht="13" customHeight="1">
      <c r="A13" s="66" t="s">
        <v>11</v>
      </c>
      <c r="B13" s="52" t="s">
        <v>25</v>
      </c>
      <c r="C13" s="28"/>
      <c r="D13" s="27"/>
      <c r="E13" s="27"/>
      <c r="F13" s="30"/>
      <c r="G13" s="67" t="s">
        <v>11</v>
      </c>
      <c r="H13" s="52" t="s">
        <v>26</v>
      </c>
      <c r="I13" s="28"/>
      <c r="J13" s="27"/>
      <c r="K13" s="27"/>
      <c r="L13" s="29"/>
    </row>
    <row r="14" spans="1:30" ht="13" customHeight="1">
      <c r="A14" s="66" t="s">
        <v>12</v>
      </c>
      <c r="B14" s="28"/>
      <c r="C14" s="28"/>
      <c r="D14" s="27"/>
      <c r="E14" s="27"/>
      <c r="F14" s="30"/>
      <c r="G14" s="67" t="s">
        <v>12</v>
      </c>
      <c r="H14" s="28"/>
      <c r="I14" s="28"/>
      <c r="J14" s="27"/>
      <c r="K14" s="27"/>
      <c r="L14" s="29"/>
    </row>
    <row r="15" spans="1:30">
      <c r="A15" s="41"/>
      <c r="B15" s="37"/>
      <c r="C15" s="37"/>
      <c r="D15" s="37"/>
      <c r="E15" s="37"/>
      <c r="F15" s="37"/>
      <c r="G15" s="68"/>
      <c r="H15" s="37"/>
      <c r="I15" s="37"/>
      <c r="J15" s="37"/>
      <c r="K15" s="37"/>
      <c r="L15" s="53"/>
    </row>
    <row r="16" spans="1:30">
      <c r="A16" s="64" t="s">
        <v>4</v>
      </c>
      <c r="B16" s="35">
        <v>12</v>
      </c>
      <c r="C16" s="15"/>
      <c r="D16" s="15"/>
      <c r="E16" s="15"/>
      <c r="F16" s="15"/>
      <c r="G16" s="62" t="s">
        <v>4</v>
      </c>
      <c r="H16" s="35">
        <v>12</v>
      </c>
      <c r="I16" s="15"/>
      <c r="J16" s="15"/>
      <c r="K16" s="15"/>
      <c r="L16" s="16"/>
    </row>
    <row r="17" spans="1:12">
      <c r="A17" s="65"/>
      <c r="B17" s="59" t="s">
        <v>0</v>
      </c>
      <c r="C17" s="15"/>
      <c r="D17" s="60" t="s">
        <v>18</v>
      </c>
      <c r="E17" s="15"/>
      <c r="F17" s="15"/>
      <c r="G17" s="63"/>
      <c r="H17" s="59" t="s">
        <v>0</v>
      </c>
      <c r="I17" s="15"/>
      <c r="J17" s="60" t="s">
        <v>18</v>
      </c>
      <c r="K17" s="15"/>
      <c r="L17" s="16"/>
    </row>
    <row r="18" spans="1:12">
      <c r="A18" s="64" t="s">
        <v>5</v>
      </c>
      <c r="B18" s="35">
        <v>300</v>
      </c>
      <c r="C18" s="15"/>
      <c r="D18" s="60" t="s">
        <v>17</v>
      </c>
      <c r="E18" s="15"/>
      <c r="F18" s="15"/>
      <c r="G18" s="62" t="s">
        <v>5</v>
      </c>
      <c r="H18" s="35">
        <v>300</v>
      </c>
      <c r="I18" s="15"/>
      <c r="J18" s="60" t="s">
        <v>17</v>
      </c>
      <c r="K18" s="15"/>
      <c r="L18" s="16"/>
    </row>
    <row r="19" spans="1:12">
      <c r="A19" s="65"/>
      <c r="B19" s="59" t="s">
        <v>1</v>
      </c>
      <c r="C19" s="15"/>
      <c r="D19" s="60" t="s">
        <v>20</v>
      </c>
      <c r="E19" s="15"/>
      <c r="F19" s="15"/>
      <c r="G19" s="63"/>
      <c r="H19" s="59" t="s">
        <v>1</v>
      </c>
      <c r="I19" s="15"/>
      <c r="J19" s="60" t="s">
        <v>20</v>
      </c>
      <c r="K19" s="15"/>
      <c r="L19" s="16"/>
    </row>
    <row r="20" spans="1:12">
      <c r="A20" s="65"/>
      <c r="B20" s="17">
        <f>+SUM(B18+0.0001)</f>
        <v>300.00009999999997</v>
      </c>
      <c r="C20" s="15"/>
      <c r="D20" s="60" t="s">
        <v>21</v>
      </c>
      <c r="E20" s="18"/>
      <c r="F20" s="18"/>
      <c r="G20" s="63"/>
      <c r="H20" s="17">
        <f>SUM(H18+0.0001)</f>
        <v>300.00009999999997</v>
      </c>
      <c r="I20" s="18"/>
      <c r="J20" s="60" t="s">
        <v>21</v>
      </c>
      <c r="K20" s="19"/>
      <c r="L20" s="16"/>
    </row>
    <row r="21" spans="1:12">
      <c r="A21" s="64" t="s">
        <v>6</v>
      </c>
      <c r="B21" s="73">
        <f>SUM(B16/B20)</f>
        <v>3.9999986666671115E-2</v>
      </c>
      <c r="C21" s="15"/>
      <c r="D21" s="15"/>
      <c r="E21" s="18"/>
      <c r="F21" s="18"/>
      <c r="G21" s="62" t="s">
        <v>6</v>
      </c>
      <c r="H21" s="73">
        <f>SUM(H16/H20)</f>
        <v>3.9999986666671115E-2</v>
      </c>
      <c r="I21" s="18"/>
      <c r="J21" s="61"/>
      <c r="K21" s="19"/>
      <c r="L21" s="16"/>
    </row>
    <row r="22" spans="1:12">
      <c r="A22" s="65"/>
      <c r="B22" s="59" t="s">
        <v>2</v>
      </c>
      <c r="C22" s="15"/>
      <c r="D22" s="15"/>
      <c r="E22" s="20"/>
      <c r="F22" s="20"/>
      <c r="G22" s="63"/>
      <c r="H22" s="59" t="s">
        <v>2</v>
      </c>
      <c r="I22" s="20"/>
      <c r="J22" s="15"/>
      <c r="K22" s="21"/>
      <c r="L22" s="16"/>
    </row>
    <row r="23" spans="1:12">
      <c r="A23" s="65"/>
      <c r="B23" s="15"/>
      <c r="C23" s="15"/>
      <c r="D23" s="15"/>
      <c r="E23" s="22"/>
      <c r="F23" s="22"/>
      <c r="G23" s="63"/>
      <c r="H23" s="15"/>
      <c r="I23" s="22"/>
      <c r="J23" s="15"/>
      <c r="K23" s="23"/>
      <c r="L23" s="16"/>
    </row>
    <row r="24" spans="1:12">
      <c r="A24" s="64" t="s">
        <v>7</v>
      </c>
      <c r="B24" s="35">
        <v>6</v>
      </c>
      <c r="C24" s="15"/>
      <c r="D24" s="15"/>
      <c r="E24" s="24">
        <f>POWER(B24,5)</f>
        <v>7776</v>
      </c>
      <c r="F24" s="24"/>
      <c r="G24" s="62" t="s">
        <v>7</v>
      </c>
      <c r="H24" s="35">
        <v>6</v>
      </c>
      <c r="I24" s="24"/>
      <c r="J24" s="15"/>
      <c r="K24" s="24">
        <f>POWER(H24,5)</f>
        <v>7776</v>
      </c>
      <c r="L24" s="16"/>
    </row>
    <row r="25" spans="1:12">
      <c r="A25" s="65"/>
      <c r="B25" s="59" t="s">
        <v>3</v>
      </c>
      <c r="C25" s="15"/>
      <c r="D25" s="15"/>
      <c r="E25" s="24">
        <f>PRODUCT(B21,E24)</f>
        <v>311.03989632003459</v>
      </c>
      <c r="F25" s="24"/>
      <c r="G25" s="63"/>
      <c r="H25" s="59" t="s">
        <v>3</v>
      </c>
      <c r="I25" s="24"/>
      <c r="J25" s="15"/>
      <c r="K25" s="24">
        <f>PRODUCT(H21,K24)</f>
        <v>311.03989632003459</v>
      </c>
      <c r="L25" s="16"/>
    </row>
    <row r="26" spans="1:12">
      <c r="A26" s="65"/>
      <c r="B26" s="15"/>
      <c r="C26" s="15"/>
      <c r="D26" s="15"/>
      <c r="E26" s="24">
        <f>SQRT(E25)</f>
        <v>17.636323208651927</v>
      </c>
      <c r="F26" s="24"/>
      <c r="G26" s="63"/>
      <c r="H26" s="15"/>
      <c r="I26" s="24"/>
      <c r="J26" s="15"/>
      <c r="K26" s="24">
        <f>SQRT(K25)</f>
        <v>17.636323208651927</v>
      </c>
      <c r="L26" s="16"/>
    </row>
    <row r="27" spans="1:12">
      <c r="A27" s="65"/>
      <c r="B27" s="17">
        <f>PRODUCT(E26,5.1955)</f>
        <v>91.629517230551087</v>
      </c>
      <c r="C27" s="15"/>
      <c r="D27" s="15"/>
      <c r="E27" s="24"/>
      <c r="F27" s="24"/>
      <c r="G27" s="63"/>
      <c r="H27" s="17">
        <f>PRODUCT(K26,5.1955)</f>
        <v>91.629517230551087</v>
      </c>
      <c r="I27" s="24"/>
      <c r="J27" s="15"/>
      <c r="K27" s="24"/>
      <c r="L27" s="16"/>
    </row>
    <row r="28" spans="1:12">
      <c r="A28" s="64" t="s">
        <v>10</v>
      </c>
      <c r="B28" s="74">
        <f>SUM(B27/60)</f>
        <v>1.5271586205091847</v>
      </c>
      <c r="C28" s="15"/>
      <c r="D28" s="15"/>
      <c r="E28" s="24">
        <f>SUM(B27/120.823)</f>
        <v>0.75837810044901299</v>
      </c>
      <c r="F28" s="24"/>
      <c r="G28" s="62" t="s">
        <v>10</v>
      </c>
      <c r="H28" s="74">
        <f>SUM(H27/60)</f>
        <v>1.5271586205091847</v>
      </c>
      <c r="I28" s="24"/>
      <c r="J28" s="15"/>
      <c r="K28" s="24">
        <f>SUM(H27/60)</f>
        <v>1.5271586205091847</v>
      </c>
      <c r="L28" s="16"/>
    </row>
    <row r="29" spans="1:12">
      <c r="A29" s="65"/>
      <c r="B29" s="59" t="s">
        <v>2</v>
      </c>
      <c r="C29" s="15"/>
      <c r="D29" s="15"/>
      <c r="E29" s="17"/>
      <c r="F29" s="17"/>
      <c r="G29" s="63"/>
      <c r="H29" s="59" t="s">
        <v>2</v>
      </c>
      <c r="I29" s="17"/>
      <c r="J29" s="15"/>
      <c r="K29" s="24"/>
      <c r="L29" s="16"/>
    </row>
    <row r="30" spans="1:12">
      <c r="A30" s="65"/>
      <c r="B30" s="15"/>
      <c r="C30" s="15"/>
      <c r="D30" s="15"/>
      <c r="E30" s="17">
        <f>SQRT(E28)</f>
        <v>0.87084906869618517</v>
      </c>
      <c r="F30" s="17"/>
      <c r="G30" s="63"/>
      <c r="H30" s="15"/>
      <c r="I30" s="17"/>
      <c r="J30" s="15"/>
      <c r="K30" s="15"/>
      <c r="L30" s="16"/>
    </row>
    <row r="31" spans="1:12">
      <c r="A31" s="65"/>
      <c r="B31" s="15"/>
      <c r="C31" s="15"/>
      <c r="D31" s="15"/>
      <c r="E31" s="15"/>
      <c r="F31" s="15"/>
      <c r="G31" s="63"/>
      <c r="H31" s="15"/>
      <c r="I31" s="15"/>
      <c r="J31" s="15"/>
      <c r="K31" s="15"/>
      <c r="L31" s="16"/>
    </row>
    <row r="32" spans="1:12">
      <c r="A32" s="64" t="s">
        <v>9</v>
      </c>
      <c r="B32" s="15"/>
      <c r="C32" s="15"/>
      <c r="D32" s="15"/>
      <c r="E32" s="15"/>
      <c r="F32" s="15"/>
      <c r="G32" s="62" t="s">
        <v>9</v>
      </c>
      <c r="H32" s="15"/>
      <c r="I32" s="15"/>
      <c r="J32" s="15"/>
      <c r="K32" s="15"/>
      <c r="L32" s="16"/>
    </row>
    <row r="33" spans="1:12">
      <c r="A33" s="64" t="s">
        <v>8</v>
      </c>
      <c r="B33" s="38" t="str">
        <f>LOOKUP(E30,{0,0.63,1.23,2.11,2.85,3.49,5.07,7.43,9.02,10.96,12.27,15.03,18.17},{"1/2-inch","1-inch","2-inch","3-inch","4-inch","6-inch","8-inch","10-inch","12-inch","14-inch","16-inch","20-inch","Consult"})</f>
        <v>1-inch</v>
      </c>
      <c r="C33" s="15"/>
      <c r="D33" s="15"/>
      <c r="E33" s="15"/>
      <c r="F33" s="15"/>
      <c r="G33" s="62" t="s">
        <v>8</v>
      </c>
      <c r="H33" s="38" t="str">
        <f>LOOKUP(K28,{0,4.9,11.6,111,335},{"1/2-inch, 3/4-inch or 1-inch","3/4-inch or 1-inch","1-inch or 2-inch","2-inch or 3-inch","Consult"})</f>
        <v>1/2-inch, 3/4-inch or 1-inch</v>
      </c>
      <c r="I33" s="15"/>
      <c r="J33" s="15"/>
      <c r="K33" s="15"/>
      <c r="L33" s="16"/>
    </row>
    <row r="34" spans="1:12">
      <c r="A34" s="58"/>
      <c r="B34" s="39"/>
      <c r="C34" s="40"/>
      <c r="D34" s="40"/>
      <c r="E34" s="40"/>
      <c r="F34" s="40"/>
      <c r="G34" s="57"/>
      <c r="H34" s="39"/>
      <c r="I34" s="40"/>
      <c r="J34" s="40"/>
      <c r="K34" s="40"/>
      <c r="L34" s="25"/>
    </row>
    <row r="35" spans="1:12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</row>
    <row r="36" spans="1:12">
      <c r="A36" s="34" t="s">
        <v>29</v>
      </c>
      <c r="B36" s="2"/>
      <c r="C36" s="2"/>
      <c r="D36" s="32" t="s">
        <v>16</v>
      </c>
      <c r="E36" s="2"/>
      <c r="G36" s="2"/>
      <c r="I36" s="2"/>
      <c r="J36" s="2"/>
      <c r="K36" s="2"/>
      <c r="L36" s="3"/>
    </row>
    <row r="37" spans="1:12">
      <c r="A37" s="34" t="s">
        <v>33</v>
      </c>
      <c r="B37" s="2"/>
      <c r="C37" s="2"/>
      <c r="D37" s="32" t="s">
        <v>32</v>
      </c>
      <c r="E37" s="2"/>
      <c r="G37" s="2"/>
      <c r="I37" s="2"/>
      <c r="J37" s="2"/>
      <c r="K37" s="2"/>
      <c r="L37" s="3"/>
    </row>
    <row r="38" spans="1:12">
      <c r="A38" s="33" t="s">
        <v>30</v>
      </c>
      <c r="B38" s="2"/>
      <c r="C38" s="2"/>
      <c r="D38" s="32" t="s">
        <v>15</v>
      </c>
      <c r="E38" s="2"/>
      <c r="F38" s="2"/>
      <c r="G38" s="2"/>
      <c r="I38" s="2"/>
      <c r="J38" s="2"/>
      <c r="K38" s="2"/>
      <c r="L38" s="3"/>
    </row>
    <row r="39" spans="1:12">
      <c r="A39" s="33" t="s">
        <v>31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3"/>
    </row>
    <row r="40" spans="1:12">
      <c r="A40" s="31"/>
      <c r="B40" s="4"/>
      <c r="C40" s="4"/>
      <c r="D40" s="4"/>
      <c r="E40" s="4"/>
      <c r="F40" s="4"/>
      <c r="G40" s="4"/>
      <c r="H40" s="4"/>
      <c r="I40" s="4"/>
      <c r="J40" s="4"/>
      <c r="K40" s="4"/>
      <c r="L40" s="5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</sheetData>
  <phoneticPr fontId="1" type="noConversion"/>
  <dataValidations count="2">
    <dataValidation type="decimal" allowBlank="1" showInputMessage="1" showErrorMessage="1" sqref="B16 B18 H16 H18" xr:uid="{00000000-0002-0000-0000-000000000000}">
      <formula1>0</formula1>
      <formula2>9999.9</formula2>
    </dataValidation>
    <dataValidation type="whole" allowBlank="1" showInputMessage="1" showErrorMessage="1" sqref="B24" xr:uid="{00000000-0002-0000-0000-000001000000}">
      <formula1>0</formula1>
      <formula2>200</formula2>
    </dataValidation>
  </dataValidations>
  <printOptions horizontalCentered="1" verticalCentered="1"/>
  <pageMargins left="0.75" right="0.75" top="1.04" bottom="2" header="0.25" footer="0.5"/>
  <pageSetup scale="89" orientation="landscape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AV &amp; AR Calculators</vt:lpstr>
      <vt:lpstr>'AV &amp; AR Calculators'!Print_Area</vt:lpstr>
    </vt:vector>
  </TitlesOfParts>
  <Company>Ekman Stimson Advertising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Jannotta</dc:creator>
  <cp:lastModifiedBy>l.riedel@globalhma.com</cp:lastModifiedBy>
  <cp:lastPrinted>2014-07-22T15:20:18Z</cp:lastPrinted>
  <dcterms:created xsi:type="dcterms:W3CDTF">2014-04-16T19:08:21Z</dcterms:created>
  <dcterms:modified xsi:type="dcterms:W3CDTF">2019-03-08T20:08:56Z</dcterms:modified>
</cp:coreProperties>
</file>